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<sst xmlns="http://schemas.openxmlformats.org/spreadsheetml/2006/main" count="102" uniqueCount="62">
  <si>
    <t>S/M</t>
  </si>
  <si>
    <t>L/XL</t>
  </si>
  <si>
    <t>XXL/XXXL</t>
  </si>
  <si>
    <t>Ilość</t>
  </si>
  <si>
    <t>Wartość</t>
  </si>
  <si>
    <t>czarny</t>
  </si>
  <si>
    <t>S</t>
  </si>
  <si>
    <t>M</t>
  </si>
  <si>
    <t>L</t>
  </si>
  <si>
    <t>XL</t>
  </si>
  <si>
    <t>XXL</t>
  </si>
  <si>
    <t>39/41</t>
  </si>
  <si>
    <t>42/44</t>
  </si>
  <si>
    <t>45/47</t>
  </si>
  <si>
    <t>PROTECT THERMO</t>
  </si>
  <si>
    <t>szary</t>
  </si>
  <si>
    <t>Łączna ilość</t>
  </si>
  <si>
    <t>Łączna wartość</t>
  </si>
  <si>
    <t>Rabat handlowy</t>
  </si>
  <si>
    <t>Cena detaliczna netto</t>
  </si>
  <si>
    <t>Cena zakupu netto po rabacie</t>
  </si>
  <si>
    <t>XXXL</t>
  </si>
  <si>
    <t>Kominiarka PROTECT</t>
  </si>
  <si>
    <t>PROTECT FR/AS</t>
  </si>
  <si>
    <t>Oferta liniowa</t>
  </si>
  <si>
    <t>Bluza PROTECT</t>
  </si>
  <si>
    <t>Spodnie PROTECT</t>
  </si>
  <si>
    <t>T-Shirt PROTECT</t>
  </si>
  <si>
    <t>grafit/czarny</t>
  </si>
  <si>
    <t>Sugerowana cena detaliczna brutto</t>
  </si>
  <si>
    <t>Bluza PROTECT THERMO</t>
  </si>
  <si>
    <t>Spodnie PROTECT THERMO</t>
  </si>
  <si>
    <t xml:space="preserve">BRAK W KATALOGU </t>
  </si>
  <si>
    <t xml:space="preserve">KATALOGOWE </t>
  </si>
  <si>
    <t>Cennik Brubeck PROTECT SS 2024</t>
  </si>
  <si>
    <t>SS1242U</t>
  </si>
  <si>
    <t>LS1129U</t>
  </si>
  <si>
    <t>LE1069U</t>
  </si>
  <si>
    <t>LS1505M</t>
  </si>
  <si>
    <t>LE1292M</t>
  </si>
  <si>
    <t>Do wyczerpania stanów</t>
  </si>
  <si>
    <t>SC1001U</t>
  </si>
  <si>
    <t>Skarpety termoaktywne PROTECT</t>
  </si>
  <si>
    <t>HM1004U</t>
  </si>
  <si>
    <t>Czapka PROTECT</t>
  </si>
  <si>
    <t>HM1008U</t>
  </si>
  <si>
    <t>Czapka wełniana PROTECT</t>
  </si>
  <si>
    <t>KM1027U</t>
  </si>
  <si>
    <t xml:space="preserve">KM1023U </t>
  </si>
  <si>
    <t>Kominiarka PROTECT FR/AS</t>
  </si>
  <si>
    <t>KM1022U</t>
  </si>
  <si>
    <t>Komin PROTECT FR/AS</t>
  </si>
  <si>
    <t>LS1178U</t>
  </si>
  <si>
    <t>Bluza PROTECT FR/AS</t>
  </si>
  <si>
    <t>Koszulka PROTECT  FR/AS</t>
  </si>
  <si>
    <t>SS1098U</t>
  </si>
  <si>
    <t>LE1105U</t>
  </si>
  <si>
    <t>Spodnie  PROTECT  FR/AS</t>
  </si>
  <si>
    <t>czarny/grafit</t>
  </si>
  <si>
    <t>BX1042U</t>
  </si>
  <si>
    <t>Bokserki PROTECT FR/AS</t>
  </si>
  <si>
    <t>szarty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</si>
</sst>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0.0%"/>
    <numFmt numFmtId="168" formatCode="0.0000"/>
    <numFmt numFmtId="169" formatCode="[$-415]dddd\,\ d\ mmmm\ yyyy"/>
    <numFmt numFmtId="170" formatCode="#,##0.0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9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20"/>
      <color indexed="10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36"/>
      <color theme="1"/>
      <name val="Calibri"/>
      <family val="2"/>
    </font>
    <font>
      <b/>
      <sz val="20"/>
      <color theme="1"/>
      <name val="Calibri"/>
      <family val="2"/>
    </font>
    <font>
      <sz val="22"/>
      <color theme="0"/>
      <name val="Calibri"/>
      <family val="2"/>
    </font>
    <font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166" fontId="46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6" fontId="48" fillId="0" borderId="11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48" fillId="0" borderId="11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/>
    </xf>
    <xf numFmtId="166" fontId="46" fillId="33" borderId="12" xfId="0" applyNumberFormat="1" applyFont="1" applyFill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wrapText="1"/>
    </xf>
    <xf numFmtId="0" fontId="46" fillId="36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7" fillId="36" borderId="12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 vertical="center"/>
    </xf>
    <xf numFmtId="166" fontId="52" fillId="0" borderId="12" xfId="0" applyNumberFormat="1" applyFont="1" applyBorder="1" applyAlignment="1">
      <alignment horizontal="center" vertical="center"/>
    </xf>
    <xf numFmtId="166" fontId="48" fillId="0" borderId="0" xfId="0" applyNumberFormat="1" applyFont="1" applyAlignment="1">
      <alignment horizontal="center" vertical="center"/>
    </xf>
    <xf numFmtId="0" fontId="50" fillId="36" borderId="13" xfId="0" applyFont="1" applyFill="1" applyBorder="1" applyAlignment="1">
      <alignment vertical="center"/>
    </xf>
    <xf numFmtId="0" fontId="50" fillId="36" borderId="12" xfId="0" applyFont="1" applyFill="1" applyBorder="1" applyAlignment="1">
      <alignment horizontal="center" vertical="center"/>
    </xf>
    <xf numFmtId="1" fontId="50" fillId="36" borderId="15" xfId="0" applyNumberFormat="1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166" fontId="50" fillId="36" borderId="12" xfId="0" applyNumberFormat="1" applyFont="1" applyFill="1" applyBorder="1" applyAlignment="1">
      <alignment horizontal="center" vertical="center"/>
    </xf>
    <xf numFmtId="167" fontId="50" fillId="36" borderId="12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textRotation="90"/>
    </xf>
    <xf numFmtId="0" fontId="53" fillId="0" borderId="17" xfId="0" applyFont="1" applyBorder="1" applyAlignment="1">
      <alignment horizontal="center" vertical="center" textRotation="90"/>
    </xf>
    <xf numFmtId="0" fontId="46" fillId="33" borderId="10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textRotation="90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1" fontId="50" fillId="36" borderId="10" xfId="0" applyNumberFormat="1" applyFont="1" applyFill="1" applyBorder="1" applyAlignment="1">
      <alignment horizontal="center"/>
    </xf>
    <xf numFmtId="1" fontId="50" fillId="36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/>
    </xf>
    <xf numFmtId="1" fontId="54" fillId="36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tabSelected="1" zoomScale="60" zoomScaleNormal="60" zoomScalePageLayoutView="0" workbookViewId="0" topLeftCell="A1">
      <selection activeCell="C25" sqref="C25"/>
    </sheetView>
  </sheetViews>
  <sheetFormatPr defaultColWidth="9.140625" defaultRowHeight="15"/>
  <cols>
    <col min="1" max="1" width="8.140625" style="8" bestFit="1" customWidth="1"/>
    <col min="2" max="2" width="21.00390625" style="8" customWidth="1"/>
    <col min="3" max="3" width="75.28125" style="8" bestFit="1" customWidth="1"/>
    <col min="4" max="4" width="19.8515625" style="8" bestFit="1" customWidth="1"/>
    <col min="5" max="7" width="9.28125" style="8" bestFit="1" customWidth="1"/>
    <col min="8" max="8" width="13.8515625" style="8" bestFit="1" customWidth="1"/>
    <col min="9" max="10" width="9.28125" style="8" bestFit="1" customWidth="1"/>
    <col min="11" max="12" width="21.57421875" style="8" bestFit="1" customWidth="1"/>
    <col min="13" max="13" width="25.7109375" style="8" bestFit="1" customWidth="1"/>
    <col min="14" max="14" width="14.140625" style="8" customWidth="1"/>
    <col min="15" max="15" width="21.28125" style="8" customWidth="1"/>
    <col min="16" max="16" width="31.00390625" style="8" customWidth="1"/>
    <col min="17" max="17" width="13.140625" style="8" customWidth="1"/>
    <col min="18" max="18" width="9.140625" style="8" customWidth="1"/>
    <col min="19" max="19" width="72.421875" style="8" customWidth="1"/>
    <col min="20" max="16384" width="9.140625" style="8" customWidth="1"/>
  </cols>
  <sheetData>
    <row r="1" ht="42" customHeight="1"/>
    <row r="2" spans="1:15" ht="46.5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9" ht="69" customHeight="1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S3" s="26" t="s">
        <v>32</v>
      </c>
    </row>
    <row r="4" spans="1:19" ht="64.5" customHeight="1">
      <c r="A4" s="13"/>
      <c r="B4" s="7"/>
      <c r="C4" s="7"/>
      <c r="D4" s="7"/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21</v>
      </c>
      <c r="K4" s="2" t="s">
        <v>29</v>
      </c>
      <c r="L4" s="2" t="s">
        <v>19</v>
      </c>
      <c r="M4" s="2" t="s">
        <v>20</v>
      </c>
      <c r="N4" s="1" t="s">
        <v>3</v>
      </c>
      <c r="O4" s="1" t="s">
        <v>4</v>
      </c>
      <c r="S4" s="27" t="s">
        <v>33</v>
      </c>
    </row>
    <row r="5" spans="1:15" ht="39.75" customHeight="1">
      <c r="A5" s="48" t="s">
        <v>14</v>
      </c>
      <c r="B5" s="31" t="s">
        <v>35</v>
      </c>
      <c r="C5" s="4" t="s">
        <v>27</v>
      </c>
      <c r="D5" s="6" t="s">
        <v>28</v>
      </c>
      <c r="E5" s="17"/>
      <c r="F5" s="17"/>
      <c r="G5" s="17"/>
      <c r="H5" s="17"/>
      <c r="I5" s="17"/>
      <c r="J5" s="17"/>
      <c r="K5" s="5">
        <v>118.49</v>
      </c>
      <c r="L5" s="5">
        <f>K5/1.23</f>
        <v>96.33333333333333</v>
      </c>
      <c r="M5" s="5">
        <f>L5-(L5*$O$26)</f>
        <v>96.33333333333333</v>
      </c>
      <c r="N5" s="18">
        <f>SUM(E5:J5)</f>
        <v>0</v>
      </c>
      <c r="O5" s="5">
        <f>M5*N5</f>
        <v>0</v>
      </c>
    </row>
    <row r="6" spans="1:15" ht="39.75" customHeight="1">
      <c r="A6" s="49"/>
      <c r="B6" s="31" t="s">
        <v>36</v>
      </c>
      <c r="C6" s="4" t="s">
        <v>25</v>
      </c>
      <c r="D6" s="6" t="s">
        <v>28</v>
      </c>
      <c r="E6" s="17"/>
      <c r="F6" s="17"/>
      <c r="G6" s="17"/>
      <c r="H6" s="17"/>
      <c r="I6" s="17"/>
      <c r="J6" s="17"/>
      <c r="K6" s="5">
        <v>131.99</v>
      </c>
      <c r="L6" s="5">
        <f>K6/1.23</f>
        <v>107.3089430894309</v>
      </c>
      <c r="M6" s="5">
        <f>L6-(L6*$O$26)</f>
        <v>107.3089430894309</v>
      </c>
      <c r="N6" s="18">
        <f>SUM(E6:J6)</f>
        <v>0</v>
      </c>
      <c r="O6" s="5">
        <f>M6*N6</f>
        <v>0</v>
      </c>
    </row>
    <row r="7" spans="1:15" ht="39.75" customHeight="1">
      <c r="A7" s="49"/>
      <c r="B7" s="31" t="s">
        <v>37</v>
      </c>
      <c r="C7" s="4" t="s">
        <v>26</v>
      </c>
      <c r="D7" s="6" t="s">
        <v>28</v>
      </c>
      <c r="E7" s="17"/>
      <c r="F7" s="17"/>
      <c r="G7" s="17"/>
      <c r="H7" s="17"/>
      <c r="I7" s="17"/>
      <c r="J7" s="17"/>
      <c r="K7" s="5">
        <v>102.99</v>
      </c>
      <c r="L7" s="5">
        <f>K7/1.23</f>
        <v>83.73170731707317</v>
      </c>
      <c r="M7" s="5">
        <f>L7-(L7*$O$26)</f>
        <v>83.73170731707317</v>
      </c>
      <c r="N7" s="18">
        <f>SUM(E7:J7)</f>
        <v>0</v>
      </c>
      <c r="O7" s="5">
        <f>M7*N7</f>
        <v>0</v>
      </c>
    </row>
    <row r="8" spans="1:16" ht="39.75" customHeight="1">
      <c r="A8" s="49"/>
      <c r="B8" s="31" t="s">
        <v>38</v>
      </c>
      <c r="C8" s="4" t="s">
        <v>30</v>
      </c>
      <c r="D8" s="6" t="s">
        <v>28</v>
      </c>
      <c r="E8" s="17"/>
      <c r="F8" s="17"/>
      <c r="G8" s="17"/>
      <c r="H8" s="17"/>
      <c r="I8" s="17"/>
      <c r="J8" s="17"/>
      <c r="K8" s="5">
        <v>200.49</v>
      </c>
      <c r="L8" s="5">
        <f>K8/1.23</f>
        <v>163</v>
      </c>
      <c r="M8" s="5">
        <f>L8-(L8*$O$26)</f>
        <v>163</v>
      </c>
      <c r="N8" s="18">
        <f>SUM(E8:J8)</f>
        <v>0</v>
      </c>
      <c r="O8" s="5">
        <f>M8*N8</f>
        <v>0</v>
      </c>
      <c r="P8" s="28" t="s">
        <v>40</v>
      </c>
    </row>
    <row r="9" spans="1:17" ht="39.75" customHeight="1">
      <c r="A9" s="49"/>
      <c r="B9" s="31" t="s">
        <v>39</v>
      </c>
      <c r="C9" s="4" t="s">
        <v>31</v>
      </c>
      <c r="D9" s="6" t="s">
        <v>28</v>
      </c>
      <c r="E9" s="24"/>
      <c r="F9" s="24"/>
      <c r="G9" s="24"/>
      <c r="H9" s="24"/>
      <c r="I9" s="24"/>
      <c r="J9" s="24"/>
      <c r="K9" s="5">
        <v>135.49</v>
      </c>
      <c r="L9" s="5">
        <f>K9/1.23</f>
        <v>110.15447154471546</v>
      </c>
      <c r="M9" s="5">
        <f>L9-(L9*$O$26)</f>
        <v>110.15447154471546</v>
      </c>
      <c r="N9" s="18">
        <f>SUM(E9:J9)</f>
        <v>0</v>
      </c>
      <c r="O9" s="5">
        <f>M9*N9</f>
        <v>0</v>
      </c>
      <c r="P9" s="28" t="s">
        <v>40</v>
      </c>
      <c r="Q9" s="9"/>
    </row>
    <row r="10" spans="1:15" ht="39.75" customHeight="1">
      <c r="A10" s="49"/>
      <c r="B10" s="14"/>
      <c r="C10" s="11"/>
      <c r="D10" s="22"/>
      <c r="E10" s="50" t="s">
        <v>0</v>
      </c>
      <c r="F10" s="50"/>
      <c r="G10" s="50" t="s">
        <v>1</v>
      </c>
      <c r="H10" s="50"/>
      <c r="I10" s="50" t="s">
        <v>10</v>
      </c>
      <c r="J10" s="50"/>
      <c r="K10" s="23" t="s">
        <v>29</v>
      </c>
      <c r="L10" s="2" t="s">
        <v>19</v>
      </c>
      <c r="M10" s="2" t="s">
        <v>20</v>
      </c>
      <c r="N10" s="1" t="s">
        <v>3</v>
      </c>
      <c r="O10" s="1" t="s">
        <v>4</v>
      </c>
    </row>
    <row r="11" spans="1:15" s="3" customFormat="1" ht="39.75" customHeight="1">
      <c r="A11" s="49"/>
      <c r="B11" s="31" t="s">
        <v>45</v>
      </c>
      <c r="C11" s="4" t="s">
        <v>46</v>
      </c>
      <c r="D11" s="6" t="s">
        <v>5</v>
      </c>
      <c r="E11" s="54"/>
      <c r="F11" s="54"/>
      <c r="G11" s="56"/>
      <c r="H11" s="56"/>
      <c r="I11" s="58"/>
      <c r="J11" s="58"/>
      <c r="K11" s="5">
        <v>49.49</v>
      </c>
      <c r="L11" s="5">
        <f>K11/1.23</f>
        <v>40.235772357723576</v>
      </c>
      <c r="M11" s="5">
        <f>L11-(L11*$O$26)</f>
        <v>40.235772357723576</v>
      </c>
      <c r="N11" s="18">
        <f>SUM(E11:J11)</f>
        <v>0</v>
      </c>
      <c r="O11" s="5">
        <f>M11*N11</f>
        <v>0</v>
      </c>
    </row>
    <row r="12" spans="1:15" s="3" customFormat="1" ht="39.75" customHeight="1">
      <c r="A12" s="49"/>
      <c r="B12" s="31" t="s">
        <v>43</v>
      </c>
      <c r="C12" s="4" t="s">
        <v>44</v>
      </c>
      <c r="D12" s="6" t="s">
        <v>5</v>
      </c>
      <c r="E12" s="54"/>
      <c r="F12" s="54"/>
      <c r="G12" s="56"/>
      <c r="H12" s="56"/>
      <c r="I12" s="54"/>
      <c r="J12" s="54"/>
      <c r="K12" s="5">
        <v>42.49</v>
      </c>
      <c r="L12" s="5">
        <f>K12/1.23</f>
        <v>34.54471544715447</v>
      </c>
      <c r="M12" s="5">
        <f>L12-(L12*$O$26)</f>
        <v>34.54471544715447</v>
      </c>
      <c r="N12" s="18">
        <f>SUM(E12:J12)</f>
        <v>0</v>
      </c>
      <c r="O12" s="5">
        <f>M12*N12</f>
        <v>0</v>
      </c>
    </row>
    <row r="13" spans="1:15" ht="39.75" customHeight="1">
      <c r="A13" s="49"/>
      <c r="B13" s="31" t="s">
        <v>47</v>
      </c>
      <c r="C13" s="4" t="s">
        <v>22</v>
      </c>
      <c r="D13" s="6" t="s">
        <v>5</v>
      </c>
      <c r="E13" s="54"/>
      <c r="F13" s="54"/>
      <c r="G13" s="56"/>
      <c r="H13" s="56"/>
      <c r="I13" s="57"/>
      <c r="J13" s="57"/>
      <c r="K13" s="5">
        <v>79.49</v>
      </c>
      <c r="L13" s="5">
        <f>K13/1.23</f>
        <v>64.6260162601626</v>
      </c>
      <c r="M13" s="5">
        <f>L13-(L13*$O$26)</f>
        <v>64.6260162601626</v>
      </c>
      <c r="N13" s="18">
        <f>SUM(E13:J13)</f>
        <v>0</v>
      </c>
      <c r="O13" s="5">
        <f>M13*N13</f>
        <v>0</v>
      </c>
    </row>
    <row r="14" spans="1:15" ht="39.75" customHeight="1">
      <c r="A14" s="49"/>
      <c r="B14" s="15"/>
      <c r="C14" s="10"/>
      <c r="D14" s="10"/>
      <c r="E14" s="52" t="s">
        <v>11</v>
      </c>
      <c r="F14" s="53"/>
      <c r="G14" s="52" t="s">
        <v>12</v>
      </c>
      <c r="H14" s="53"/>
      <c r="I14" s="52" t="s">
        <v>13</v>
      </c>
      <c r="J14" s="53"/>
      <c r="K14" s="2" t="s">
        <v>29</v>
      </c>
      <c r="L14" s="2" t="s">
        <v>19</v>
      </c>
      <c r="M14" s="2" t="s">
        <v>20</v>
      </c>
      <c r="N14" s="1" t="s">
        <v>3</v>
      </c>
      <c r="O14" s="1" t="s">
        <v>4</v>
      </c>
    </row>
    <row r="15" spans="1:15" ht="39.75" customHeight="1">
      <c r="A15" s="49"/>
      <c r="B15" s="31" t="s">
        <v>41</v>
      </c>
      <c r="C15" s="4" t="s">
        <v>42</v>
      </c>
      <c r="D15" s="20" t="s">
        <v>58</v>
      </c>
      <c r="E15" s="54"/>
      <c r="F15" s="54"/>
      <c r="G15" s="54"/>
      <c r="H15" s="54"/>
      <c r="I15" s="55"/>
      <c r="J15" s="55"/>
      <c r="K15" s="34">
        <v>44.49</v>
      </c>
      <c r="L15" s="5">
        <f>K15/1.23</f>
        <v>36.170731707317074</v>
      </c>
      <c r="M15" s="5">
        <f>L15-(L15*$O$26)</f>
        <v>36.170731707317074</v>
      </c>
      <c r="N15" s="18">
        <f>SUM(E15:J15)</f>
        <v>0</v>
      </c>
      <c r="O15" s="5">
        <f>M15*N15</f>
        <v>0</v>
      </c>
    </row>
    <row r="16" spans="1:15" ht="39.75" customHeight="1">
      <c r="A16" s="32"/>
      <c r="B16" s="14"/>
      <c r="C16" s="11"/>
      <c r="D16" s="22"/>
      <c r="E16" s="50" t="s">
        <v>0</v>
      </c>
      <c r="F16" s="50"/>
      <c r="G16" s="50" t="s">
        <v>1</v>
      </c>
      <c r="H16" s="50"/>
      <c r="I16" s="50" t="s">
        <v>2</v>
      </c>
      <c r="J16" s="50"/>
      <c r="K16" s="23" t="s">
        <v>29</v>
      </c>
      <c r="L16" s="2" t="s">
        <v>19</v>
      </c>
      <c r="M16" s="2" t="s">
        <v>20</v>
      </c>
      <c r="N16" s="1" t="s">
        <v>3</v>
      </c>
      <c r="O16" s="1" t="s">
        <v>4</v>
      </c>
    </row>
    <row r="17" spans="1:15" ht="39.75" customHeight="1">
      <c r="A17" s="48" t="s">
        <v>23</v>
      </c>
      <c r="B17" s="31" t="s">
        <v>48</v>
      </c>
      <c r="C17" s="4" t="s">
        <v>49</v>
      </c>
      <c r="D17" s="25" t="s">
        <v>15</v>
      </c>
      <c r="E17" s="54"/>
      <c r="F17" s="54"/>
      <c r="G17" s="56"/>
      <c r="H17" s="56"/>
      <c r="I17" s="57"/>
      <c r="J17" s="57"/>
      <c r="K17" s="5">
        <v>155.99</v>
      </c>
      <c r="L17" s="5">
        <f>K17/1.23</f>
        <v>126.82113821138212</v>
      </c>
      <c r="M17" s="5">
        <f>L17-(L17*$O$26)</f>
        <v>126.82113821138212</v>
      </c>
      <c r="N17" s="18">
        <f>SUM(E17:J17)</f>
        <v>0</v>
      </c>
      <c r="O17" s="5">
        <f>M17*N17</f>
        <v>0</v>
      </c>
    </row>
    <row r="18" spans="1:15" ht="39.75" customHeight="1">
      <c r="A18" s="49"/>
      <c r="B18" s="31" t="s">
        <v>50</v>
      </c>
      <c r="C18" s="4" t="s">
        <v>51</v>
      </c>
      <c r="D18" s="25" t="s">
        <v>15</v>
      </c>
      <c r="E18" s="54"/>
      <c r="F18" s="54"/>
      <c r="G18" s="56"/>
      <c r="H18" s="56"/>
      <c r="I18" s="57"/>
      <c r="J18" s="57"/>
      <c r="K18" s="5">
        <v>80.99</v>
      </c>
      <c r="L18" s="5">
        <f>K18/1.23</f>
        <v>65.84552845528455</v>
      </c>
      <c r="M18" s="5">
        <f>L18-(L18*$O$26)</f>
        <v>65.84552845528455</v>
      </c>
      <c r="N18" s="18">
        <f>SUM(E18:J18)</f>
        <v>0</v>
      </c>
      <c r="O18" s="5">
        <f>M18*N18</f>
        <v>0</v>
      </c>
    </row>
    <row r="19" spans="1:15" ht="39.75" customHeight="1">
      <c r="A19" s="49"/>
      <c r="B19" s="15"/>
      <c r="C19" s="10"/>
      <c r="D19" s="10"/>
      <c r="E19" s="21" t="s">
        <v>6</v>
      </c>
      <c r="F19" s="21" t="s">
        <v>7</v>
      </c>
      <c r="G19" s="21" t="s">
        <v>8</v>
      </c>
      <c r="H19" s="21" t="s">
        <v>9</v>
      </c>
      <c r="I19" s="21" t="s">
        <v>10</v>
      </c>
      <c r="J19" s="21" t="s">
        <v>21</v>
      </c>
      <c r="K19" s="2" t="s">
        <v>29</v>
      </c>
      <c r="L19" s="2" t="s">
        <v>19</v>
      </c>
      <c r="M19" s="2" t="s">
        <v>20</v>
      </c>
      <c r="N19" s="1" t="s">
        <v>3</v>
      </c>
      <c r="O19" s="1" t="s">
        <v>4</v>
      </c>
    </row>
    <row r="20" spans="1:15" ht="39.75" customHeight="1">
      <c r="A20" s="49"/>
      <c r="B20" s="31" t="s">
        <v>59</v>
      </c>
      <c r="C20" s="4" t="s">
        <v>60</v>
      </c>
      <c r="D20" s="30" t="s">
        <v>61</v>
      </c>
      <c r="E20" s="29"/>
      <c r="F20" s="29"/>
      <c r="G20" s="29"/>
      <c r="H20" s="29"/>
      <c r="I20" s="29"/>
      <c r="J20" s="33"/>
      <c r="K20" s="35">
        <v>75.99</v>
      </c>
      <c r="L20" s="5">
        <f>K20/1.23</f>
        <v>61.78048780487804</v>
      </c>
      <c r="M20" s="5">
        <f>L20-(L20*$O$26)</f>
        <v>61.78048780487804</v>
      </c>
      <c r="N20" s="18">
        <f>SUM(E20:J20)</f>
        <v>0</v>
      </c>
      <c r="O20" s="5">
        <f>M20*N20</f>
        <v>0</v>
      </c>
    </row>
    <row r="21" spans="1:15" ht="39.75" customHeight="1">
      <c r="A21" s="49"/>
      <c r="B21" s="31" t="s">
        <v>52</v>
      </c>
      <c r="C21" s="4" t="s">
        <v>53</v>
      </c>
      <c r="D21" s="6" t="s">
        <v>15</v>
      </c>
      <c r="E21" s="17"/>
      <c r="F21" s="17"/>
      <c r="G21" s="17"/>
      <c r="H21" s="17"/>
      <c r="I21" s="17"/>
      <c r="J21" s="17"/>
      <c r="K21" s="5">
        <v>220.99</v>
      </c>
      <c r="L21" s="5">
        <f>K21/1.23</f>
        <v>179.66666666666669</v>
      </c>
      <c r="M21" s="5">
        <f>L21-(L21*$O$26)</f>
        <v>179.66666666666669</v>
      </c>
      <c r="N21" s="18">
        <f>SUM(E21:J21)</f>
        <v>0</v>
      </c>
      <c r="O21" s="5">
        <f>M21*N21</f>
        <v>0</v>
      </c>
    </row>
    <row r="22" spans="1:15" ht="39.75" customHeight="1">
      <c r="A22" s="49"/>
      <c r="B22" s="31" t="s">
        <v>55</v>
      </c>
      <c r="C22" s="4" t="s">
        <v>54</v>
      </c>
      <c r="D22" s="6" t="s">
        <v>15</v>
      </c>
      <c r="E22" s="17"/>
      <c r="F22" s="17"/>
      <c r="G22" s="17"/>
      <c r="H22" s="17"/>
      <c r="I22" s="17"/>
      <c r="J22" s="17"/>
      <c r="K22" s="5">
        <v>197.49</v>
      </c>
      <c r="L22" s="5">
        <f>K22/1.23</f>
        <v>160.5609756097561</v>
      </c>
      <c r="M22" s="5">
        <f>L22-(L22*$O$26)</f>
        <v>160.5609756097561</v>
      </c>
      <c r="N22" s="18">
        <f>SUM(E22:J22)</f>
        <v>0</v>
      </c>
      <c r="O22" s="5">
        <f>M22*N22</f>
        <v>0</v>
      </c>
    </row>
    <row r="23" spans="1:15" ht="39.75" customHeight="1">
      <c r="A23" s="51"/>
      <c r="B23" s="31" t="s">
        <v>56</v>
      </c>
      <c r="C23" s="4" t="s">
        <v>57</v>
      </c>
      <c r="D23" s="6" t="s">
        <v>15</v>
      </c>
      <c r="E23" s="17"/>
      <c r="F23" s="17"/>
      <c r="G23" s="17"/>
      <c r="H23" s="17"/>
      <c r="I23" s="17"/>
      <c r="J23" s="17"/>
      <c r="K23" s="5">
        <v>166.49</v>
      </c>
      <c r="L23" s="5">
        <f>K23/1.23</f>
        <v>135.3577235772358</v>
      </c>
      <c r="M23" s="16">
        <f>L23-(L23*$O$26)</f>
        <v>135.3577235772358</v>
      </c>
      <c r="N23" s="19">
        <f>SUM(E23:J23)</f>
        <v>0</v>
      </c>
      <c r="O23" s="5">
        <f>M23*N23</f>
        <v>0</v>
      </c>
    </row>
    <row r="24" spans="13:15" ht="39.75" customHeight="1">
      <c r="M24" s="36" t="s">
        <v>16</v>
      </c>
      <c r="N24" s="37"/>
      <c r="O24" s="38">
        <f>SUM(N5:N23)</f>
        <v>0</v>
      </c>
    </row>
    <row r="25" spans="13:15" ht="39.75" customHeight="1">
      <c r="M25" s="39" t="s">
        <v>17</v>
      </c>
      <c r="N25" s="37"/>
      <c r="O25" s="40">
        <f>SUM(O5:O23)</f>
        <v>0</v>
      </c>
    </row>
    <row r="26" spans="3:15" ht="39.75" customHeight="1">
      <c r="C26" s="12"/>
      <c r="M26" s="36" t="s">
        <v>18</v>
      </c>
      <c r="N26" s="37"/>
      <c r="O26" s="41">
        <v>0</v>
      </c>
    </row>
  </sheetData>
  <sheetProtection/>
  <mergeCells count="31">
    <mergeCell ref="I12:J12"/>
    <mergeCell ref="E13:F13"/>
    <mergeCell ref="G13:H13"/>
    <mergeCell ref="I13:J13"/>
    <mergeCell ref="E11:F11"/>
    <mergeCell ref="E17:F17"/>
    <mergeCell ref="E18:F18"/>
    <mergeCell ref="G17:H17"/>
    <mergeCell ref="G18:H18"/>
    <mergeCell ref="I17:J17"/>
    <mergeCell ref="I18:J18"/>
    <mergeCell ref="A17:A2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A2:O2"/>
    <mergeCell ref="A3:O3"/>
    <mergeCell ref="A5:A15"/>
    <mergeCell ref="E10:F10"/>
    <mergeCell ref="G10:H10"/>
    <mergeCell ref="I10:J10"/>
    <mergeCell ref="G11:H11"/>
    <mergeCell ref="I11:J11"/>
    <mergeCell ref="E12:F12"/>
    <mergeCell ref="G12:H12"/>
  </mergeCells>
  <printOptions/>
  <pageMargins left="0.7" right="0.7" top="0.75" bottom="0.75" header="0.3" footer="0.3"/>
  <pageSetup fitToHeight="1" fitToWidth="1" horizontalDpi="600" verticalDpi="600" orientation="landscape" paperSize="9" scale="36" r:id="rId1"/>
  <ignoredErrors>
    <ignoredError sqref="D18 L17:L18 D23:J23 L23 H6:J6 L6:M6 L7 L15 N23 D17 B19:O19 A16:D16 D6:F6 B14:D14 D21:J21 D7:J7 E18 E15 N21 L21 K14:O14 G15 I15 G16 K16:O16 E17 G17 G18 I17 I18 O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Majewski</dc:creator>
  <cp:keywords/>
  <dc:description/>
  <cp:lastModifiedBy>Dagmara Rasowska</cp:lastModifiedBy>
  <cp:lastPrinted>2016-02-04T10:53:29Z</cp:lastPrinted>
  <dcterms:created xsi:type="dcterms:W3CDTF">2014-10-03T12:00:43Z</dcterms:created>
  <dcterms:modified xsi:type="dcterms:W3CDTF">2024-03-06T08:19:14Z</dcterms:modified>
  <cp:category/>
  <cp:version/>
  <cp:contentType/>
  <cp:contentStatus/>
</cp:coreProperties>
</file>